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6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<sst xmlns="http://schemas.openxmlformats.org/spreadsheetml/2006/main" count="37" uniqueCount="35">
  <si>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x</t>
  </si>
  <si>
    <t>y</t>
  </si>
  <si>
    <t>xy</t>
  </si>
  <si>
    <t>α/α</t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</si>
  <si>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</si>
  <si>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</si>
  <si>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t>y = αx+β</t>
  </si>
  <si>
    <t>n</t>
  </si>
  <si>
    <t>Σx</t>
  </si>
  <si>
    <t>Σy</t>
  </si>
  <si>
    <t>Σxy</t>
  </si>
  <si>
    <r>
      <t>Σx</t>
    </r>
    <r>
      <rPr>
        <b/>
        <vertAlign val="superscript"/>
        <sz val="10"/>
        <rFont val="Arial"/>
        <family val="2"/>
      </rPr>
      <t>2</t>
    </r>
  </si>
  <si>
    <r>
      <t>Σy</t>
    </r>
    <r>
      <rPr>
        <b/>
        <vertAlign val="superscript"/>
        <sz val="10"/>
        <rFont val="Arial"/>
        <family val="2"/>
      </rPr>
      <t>2</t>
    </r>
  </si>
  <si>
    <t>±</t>
  </si>
  <si>
    <r>
      <t>δ</t>
    </r>
    <r>
      <rPr>
        <b/>
        <vertAlign val="superscript"/>
        <sz val="10"/>
        <rFont val="Arial"/>
        <family val="2"/>
      </rPr>
      <t>2</t>
    </r>
  </si>
  <si>
    <t>α =</t>
  </si>
  <si>
    <t>β =</t>
  </si>
  <si>
    <t>D =</t>
  </si>
  <si>
    <t>&lt;-- Βοηθητικές ποσότητες</t>
  </si>
  <si>
    <t>Συντελεστές ευθείας και αβεβαιότητες</t>
  </si>
  <si>
    <t>σε επίπεδο πιθανότητας 1σ (63%)</t>
  </si>
  <si>
    <t>ΟΔΗΓΙΕΣ: Αντικαθιστάτε τις υπάρχουσες τιμές στα x και y με τις δικές σας τιμές. Οι υπόλοιπες</t>
  </si>
  <si>
    <t xml:space="preserve">                στήλες υπολογίζονται αυτόματα, καθώς και οι συντελεστές της ευθείας.</t>
  </si>
  <si>
    <t xml:space="preserve">                τα αποτελέσματα (αλλιώς δεν θα δείτε τα νούμερα).</t>
  </si>
  <si>
    <t xml:space="preserve">                Αν θέλετε να κάνετε copy-paste τις τιμές π.χ. στο Word, να κάνετε ειδική επικόλληση</t>
  </si>
  <si>
    <t>Ν=</t>
  </si>
  <si>
    <t>ΜΟ=</t>
  </si>
  <si>
    <t>ΤΑΜΟ</t>
  </si>
  <si>
    <t>X</t>
  </si>
  <si>
    <t>dX**2</t>
  </si>
  <si>
    <t xml:space="preserve">                Τα νούμερα είναι στρογγυλεμένα σε 6 δεκαδικά, αν χρειάζεστε περισσότερα, αυξήστε τα.</t>
  </si>
  <si>
    <t xml:space="preserve">                Στο τελικό αποτέλεσμα μην ξεχνάτε να διαγράφετε όσα δεκαδικά δεν έχουν νόημα!</t>
  </si>
  <si>
    <t>σίμφωνα με τις σημειώσεις μου.</t>
  </si>
  <si>
    <r>
      <t>s</t>
    </r>
    <r>
      <rPr>
        <b/>
        <vertAlign val="subscript"/>
        <sz val="10"/>
        <rFont val="Arial"/>
        <family val="2"/>
      </rPr>
      <t xml:space="preserve">y </t>
    </r>
    <r>
      <rPr>
        <b/>
        <sz val="10"/>
        <rFont val="Arial"/>
        <family val="2"/>
      </rPr>
      <t>=</t>
    </r>
  </si>
  <si>
    <t>ΥΠΟΛΟΓΙΣΜΟΣ ΕΥΘΕΙΑΣ ΕΛΑΧΙΣΤΩΝ ΤΕΤΡΑΓΩΝΩΝ  v.0.9c  12.3.10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</si>
</sst>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00"/>
    <numFmt numFmtId="171" formatCode="0.000000E+0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17" xfId="0" applyNumberFormat="1" applyBorder="1" applyAlignment="1">
      <alignment/>
    </xf>
    <xf numFmtId="0" fontId="2" fillId="4" borderId="2" xfId="0" applyFont="1" applyFill="1" applyBorder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170" fontId="2" fillId="3" borderId="0" xfId="0" applyNumberFormat="1" applyFont="1" applyFill="1" applyAlignment="1">
      <alignment/>
    </xf>
    <xf numFmtId="170" fontId="2" fillId="3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0" fontId="7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70" fontId="0" fillId="0" borderId="0" xfId="0" applyNumberFormat="1" applyAlignment="1">
      <alignment horizontal="left"/>
    </xf>
    <xf numFmtId="11" fontId="0" fillId="0" borderId="17" xfId="0" applyNumberFormat="1" applyBorder="1" applyAlignment="1">
      <alignment/>
    </xf>
    <xf numFmtId="11" fontId="0" fillId="0" borderId="1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"/>
            </c:trendlineLbl>
          </c:trendline>
          <c:xVal>
            <c:numRef>
              <c:f>Sheet1!$B$4:$B$33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9.4</c:v>
                </c:pt>
              </c:numCache>
            </c:numRef>
          </c:xVal>
          <c:yVal>
            <c:numRef>
              <c:f>Sheet1!$C$4:$C$33</c:f>
              <c:numCache>
                <c:ptCount val="30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0.00045</c:v>
                </c:pt>
                <c:pt idx="4">
                  <c:v>0.00055</c:v>
                </c:pt>
                <c:pt idx="5">
                  <c:v>0.00065</c:v>
                </c:pt>
                <c:pt idx="6">
                  <c:v>0.00075</c:v>
                </c:pt>
                <c:pt idx="7">
                  <c:v>0.00085</c:v>
                </c:pt>
                <c:pt idx="8">
                  <c:v>0.00095</c:v>
                </c:pt>
                <c:pt idx="9">
                  <c:v>0.001</c:v>
                </c:pt>
              </c:numCache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40833"/>
        <c:crosses val="autoZero"/>
        <c:crossBetween val="midCat"/>
        <c:dispUnits/>
      </c:valAx>
      <c:valAx>
        <c:axId val="18440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8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9525</xdr:rowOff>
    </xdr:from>
    <xdr:to>
      <xdr:col>18</xdr:col>
      <xdr:colOff>9525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953000" y="2133600"/>
        <a:ext cx="6153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H4" sqref="H4"/>
    </sheetView>
  </sheetViews>
  <sheetFormatPr defaultColWidth="9.140625" defaultRowHeight="12.75"/>
  <cols>
    <col min="1" max="1" width="6.7109375" style="0" customWidth="1"/>
    <col min="7" max="8" width="10.8515625" style="0" customWidth="1"/>
    <col min="9" max="9" width="5.7109375" style="0" customWidth="1"/>
    <col min="10" max="10" width="13.8515625" style="0" customWidth="1"/>
    <col min="11" max="11" width="4.8515625" style="0" customWidth="1"/>
    <col min="12" max="12" width="12.28125" style="0" bestFit="1" customWidth="1"/>
    <col min="13" max="13" width="9.8515625" style="0" customWidth="1"/>
  </cols>
  <sheetData>
    <row r="1" ht="15.75">
      <c r="B1" s="1" t="s">
        <v>34</v>
      </c>
    </row>
    <row r="2" spans="1:2" ht="13.5" thickBot="1">
      <c r="A2" s="2"/>
      <c r="B2" s="2"/>
    </row>
    <row r="3" spans="1:12" ht="23.25" customHeight="1" thickBot="1">
      <c r="A3" s="7" t="s">
        <v>3</v>
      </c>
      <c r="B3" s="8" t="s">
        <v>0</v>
      </c>
      <c r="C3" s="7" t="s">
        <v>1</v>
      </c>
      <c r="D3" s="7" t="s">
        <v>2</v>
      </c>
      <c r="E3" s="7" t="s">
        <v>4</v>
      </c>
      <c r="F3" s="9" t="s">
        <v>5</v>
      </c>
      <c r="G3" s="13" t="s">
        <v>14</v>
      </c>
      <c r="H3" s="20"/>
      <c r="J3" s="37" t="s">
        <v>6</v>
      </c>
      <c r="K3" s="38"/>
      <c r="L3" s="38"/>
    </row>
    <row r="4" spans="1:8" ht="12.75">
      <c r="A4" s="3">
        <v>1</v>
      </c>
      <c r="B4" s="25">
        <v>1</v>
      </c>
      <c r="C4" s="25">
        <v>0.0001</v>
      </c>
      <c r="D4" s="3">
        <f>B4*C4</f>
        <v>0.0001</v>
      </c>
      <c r="E4" s="3">
        <f>B4^2</f>
        <v>1</v>
      </c>
      <c r="F4" s="14">
        <f>C4^2</f>
        <v>1E-08</v>
      </c>
      <c r="G4" s="4">
        <f aca="true" t="shared" si="0" ref="G4:G10">IF(ISBLANK(B4),0,(C4-($J$7*B4+$J$9))^2)</f>
        <v>1.712512717309137E-11</v>
      </c>
      <c r="H4" s="19"/>
    </row>
    <row r="5" spans="1:8" ht="12.75">
      <c r="A5" s="4">
        <v>2</v>
      </c>
      <c r="B5" s="26">
        <v>2</v>
      </c>
      <c r="C5" s="26">
        <v>0.0002</v>
      </c>
      <c r="D5" s="4">
        <f aca="true" t="shared" si="1" ref="D5:D33">B5*C5</f>
        <v>0.0004</v>
      </c>
      <c r="E5" s="6">
        <f aca="true" t="shared" si="2" ref="E5:E33">B5^2</f>
        <v>4</v>
      </c>
      <c r="F5" s="10">
        <f aca="true" t="shared" si="3" ref="F5:F33">C5^2</f>
        <v>4E-08</v>
      </c>
      <c r="G5" s="4">
        <f t="shared" si="0"/>
        <v>1.280138628756099E-10</v>
      </c>
      <c r="H5" s="19"/>
    </row>
    <row r="6" spans="1:8" ht="12.75">
      <c r="A6" s="4">
        <v>3</v>
      </c>
      <c r="B6" s="26">
        <v>3</v>
      </c>
      <c r="C6" s="26">
        <v>0.0003</v>
      </c>
      <c r="D6" s="4">
        <f t="shared" si="1"/>
        <v>0.0009</v>
      </c>
      <c r="E6" s="6">
        <f t="shared" si="2"/>
        <v>9</v>
      </c>
      <c r="F6" s="10">
        <f t="shared" si="3"/>
        <v>8.999999999999999E-08</v>
      </c>
      <c r="G6" s="4">
        <f t="shared" si="0"/>
        <v>3.418945436739431E-10</v>
      </c>
      <c r="H6" s="19"/>
    </row>
    <row r="7" spans="1:14" ht="12.75">
      <c r="A7" s="4">
        <v>4</v>
      </c>
      <c r="B7" s="26">
        <v>4</v>
      </c>
      <c r="C7" s="26">
        <v>0.00045</v>
      </c>
      <c r="D7" s="4">
        <f t="shared" si="1"/>
        <v>0.0018</v>
      </c>
      <c r="E7" s="6">
        <f t="shared" si="2"/>
        <v>16</v>
      </c>
      <c r="F7" s="10">
        <f t="shared" si="3"/>
        <v>2.025E-07</v>
      </c>
      <c r="G7" s="4">
        <f t="shared" si="0"/>
        <v>5.921211683281633E-10</v>
      </c>
      <c r="H7" s="19"/>
      <c r="I7" s="21" t="s">
        <v>15</v>
      </c>
      <c r="J7" s="34">
        <f>(A37*D37-B37*C37)/B40</f>
        <v>0.00010717606943583376</v>
      </c>
      <c r="K7" s="35" t="s">
        <v>13</v>
      </c>
      <c r="L7" s="34">
        <f>E40*SQRT(A37/B40)</f>
        <v>1.6336177916795413E-06</v>
      </c>
      <c r="N7" t="s">
        <v>19</v>
      </c>
    </row>
    <row r="8" spans="1:14" ht="12.75">
      <c r="A8" s="4">
        <v>5</v>
      </c>
      <c r="B8" s="26">
        <v>5</v>
      </c>
      <c r="C8" s="26">
        <v>0.00055</v>
      </c>
      <c r="D8" s="4">
        <f t="shared" si="1"/>
        <v>0.0027500000000000003</v>
      </c>
      <c r="E8" s="6">
        <f t="shared" si="2"/>
        <v>25</v>
      </c>
      <c r="F8" s="10">
        <f t="shared" si="3"/>
        <v>3.025E-07</v>
      </c>
      <c r="G8" s="4">
        <f t="shared" si="0"/>
        <v>2.943787957347517E-10</v>
      </c>
      <c r="H8" s="19"/>
      <c r="J8" s="36"/>
      <c r="K8" s="36"/>
      <c r="L8" s="36"/>
      <c r="N8" t="s">
        <v>20</v>
      </c>
    </row>
    <row r="9" spans="1:12" ht="12.75">
      <c r="A9" s="4">
        <v>6</v>
      </c>
      <c r="B9" s="26">
        <v>6</v>
      </c>
      <c r="C9" s="26">
        <v>0.00065</v>
      </c>
      <c r="D9" s="4">
        <f t="shared" si="1"/>
        <v>0.0039</v>
      </c>
      <c r="E9" s="6">
        <f t="shared" si="2"/>
        <v>36</v>
      </c>
      <c r="F9" s="10">
        <f t="shared" si="3"/>
        <v>4.225E-07</v>
      </c>
      <c r="G9" s="4">
        <f t="shared" si="0"/>
        <v>9.962836823715181E-11</v>
      </c>
      <c r="H9" s="19"/>
      <c r="I9" s="21" t="s">
        <v>16</v>
      </c>
      <c r="J9" s="34">
        <f>(E37*C37-B37*D37)/B40</f>
        <v>-3.0378177309357377E-06</v>
      </c>
      <c r="K9" s="35" t="s">
        <v>13</v>
      </c>
      <c r="L9" s="34">
        <f>E40*SQRT(E37/B40)</f>
        <v>9.981926060926515E-06</v>
      </c>
    </row>
    <row r="10" spans="1:8" ht="12.75">
      <c r="A10" s="4">
        <v>7</v>
      </c>
      <c r="B10" s="26">
        <v>7</v>
      </c>
      <c r="C10" s="26">
        <v>0.00075</v>
      </c>
      <c r="D10" s="4">
        <f t="shared" si="1"/>
        <v>0.00525</v>
      </c>
      <c r="E10" s="6">
        <f t="shared" si="2"/>
        <v>49</v>
      </c>
      <c r="F10" s="10">
        <f t="shared" si="3"/>
        <v>5.625E-07</v>
      </c>
      <c r="G10" s="4">
        <f t="shared" si="0"/>
        <v>7.869885835369545E-12</v>
      </c>
      <c r="H10" s="19"/>
    </row>
    <row r="11" spans="1:8" ht="12.75">
      <c r="A11" s="4">
        <v>8</v>
      </c>
      <c r="B11" s="26">
        <v>8</v>
      </c>
      <c r="C11" s="26">
        <v>0.00085</v>
      </c>
      <c r="D11" s="6">
        <f t="shared" si="1"/>
        <v>0.0068</v>
      </c>
      <c r="E11" s="6">
        <f t="shared" si="2"/>
        <v>64</v>
      </c>
      <c r="F11" s="10">
        <f t="shared" si="3"/>
        <v>7.225E-07</v>
      </c>
      <c r="G11" s="4">
        <f aca="true" t="shared" si="4" ref="G11:G33">IF(ISBLANK(B11),0,(C11-($J$7*B11+$J$9))^2)</f>
        <v>1.910334852940212E-11</v>
      </c>
      <c r="H11" s="19"/>
    </row>
    <row r="12" spans="1:8" ht="12.75">
      <c r="A12" s="4">
        <v>9</v>
      </c>
      <c r="B12" s="26">
        <v>9</v>
      </c>
      <c r="C12" s="26">
        <v>0.00095</v>
      </c>
      <c r="D12" s="4">
        <f t="shared" si="1"/>
        <v>0.00855</v>
      </c>
      <c r="E12" s="6">
        <f t="shared" si="2"/>
        <v>81</v>
      </c>
      <c r="F12" s="10">
        <f t="shared" si="3"/>
        <v>9.025E-07</v>
      </c>
      <c r="G12" s="4">
        <f t="shared" si="4"/>
        <v>1.333287563192492E-10</v>
      </c>
      <c r="H12" s="19"/>
    </row>
    <row r="13" spans="1:8" ht="12.75">
      <c r="A13" s="4">
        <v>10</v>
      </c>
      <c r="B13" s="26">
        <v>9.4</v>
      </c>
      <c r="C13" s="26">
        <v>0.001</v>
      </c>
      <c r="D13" s="4">
        <f t="shared" si="1"/>
        <v>0.0094</v>
      </c>
      <c r="E13" s="6">
        <f t="shared" si="2"/>
        <v>88.36000000000001</v>
      </c>
      <c r="F13" s="10">
        <f t="shared" si="3"/>
        <v>1E-06</v>
      </c>
      <c r="G13" s="4">
        <f t="shared" si="4"/>
        <v>1.9511964743983732E-11</v>
      </c>
      <c r="H13" s="19"/>
    </row>
    <row r="14" spans="1:8" ht="12.75">
      <c r="A14" s="4">
        <v>11</v>
      </c>
      <c r="B14" s="26"/>
      <c r="C14" s="26"/>
      <c r="D14" s="4">
        <f t="shared" si="1"/>
        <v>0</v>
      </c>
      <c r="E14" s="6">
        <f t="shared" si="2"/>
        <v>0</v>
      </c>
      <c r="F14" s="10">
        <f t="shared" si="3"/>
        <v>0</v>
      </c>
      <c r="G14" s="4">
        <f t="shared" si="4"/>
        <v>0</v>
      </c>
      <c r="H14" s="19"/>
    </row>
    <row r="15" spans="1:8" ht="12.75">
      <c r="A15" s="4">
        <v>12</v>
      </c>
      <c r="B15" s="26"/>
      <c r="C15" s="26"/>
      <c r="D15" s="4">
        <f t="shared" si="1"/>
        <v>0</v>
      </c>
      <c r="E15" s="6">
        <f t="shared" si="2"/>
        <v>0</v>
      </c>
      <c r="F15" s="10">
        <f t="shared" si="3"/>
        <v>0</v>
      </c>
      <c r="G15" s="4">
        <f t="shared" si="4"/>
        <v>0</v>
      </c>
      <c r="H15" s="19"/>
    </row>
    <row r="16" spans="1:8" ht="12.75">
      <c r="A16" s="4">
        <v>13</v>
      </c>
      <c r="B16" s="26"/>
      <c r="C16" s="26"/>
      <c r="D16" s="4">
        <f t="shared" si="1"/>
        <v>0</v>
      </c>
      <c r="E16" s="4">
        <f t="shared" si="2"/>
        <v>0</v>
      </c>
      <c r="F16" s="10">
        <f t="shared" si="3"/>
        <v>0</v>
      </c>
      <c r="G16" s="4">
        <f t="shared" si="4"/>
        <v>0</v>
      </c>
      <c r="H16" s="19"/>
    </row>
    <row r="17" spans="1:8" ht="12.75">
      <c r="A17" s="4">
        <v>14</v>
      </c>
      <c r="B17" s="26"/>
      <c r="C17" s="26"/>
      <c r="D17" s="4">
        <f t="shared" si="1"/>
        <v>0</v>
      </c>
      <c r="E17" s="6">
        <f t="shared" si="2"/>
        <v>0</v>
      </c>
      <c r="F17" s="15">
        <f t="shared" si="3"/>
        <v>0</v>
      </c>
      <c r="G17" s="4">
        <f t="shared" si="4"/>
        <v>0</v>
      </c>
      <c r="H17" s="19"/>
    </row>
    <row r="18" spans="1:8" ht="12.75">
      <c r="A18" s="4">
        <v>15</v>
      </c>
      <c r="B18" s="26"/>
      <c r="C18" s="26"/>
      <c r="D18" s="4">
        <f t="shared" si="1"/>
        <v>0</v>
      </c>
      <c r="E18" s="6">
        <f t="shared" si="2"/>
        <v>0</v>
      </c>
      <c r="F18" s="10">
        <f t="shared" si="3"/>
        <v>0</v>
      </c>
      <c r="G18" s="4">
        <f t="shared" si="4"/>
        <v>0</v>
      </c>
      <c r="H18" s="19"/>
    </row>
    <row r="19" spans="1:8" ht="12.75">
      <c r="A19" s="4">
        <v>16</v>
      </c>
      <c r="B19" s="26"/>
      <c r="C19" s="26"/>
      <c r="D19" s="4">
        <f t="shared" si="1"/>
        <v>0</v>
      </c>
      <c r="E19" s="6">
        <f t="shared" si="2"/>
        <v>0</v>
      </c>
      <c r="F19" s="10">
        <f t="shared" si="3"/>
        <v>0</v>
      </c>
      <c r="G19" s="4">
        <f t="shared" si="4"/>
        <v>0</v>
      </c>
      <c r="H19" s="19"/>
    </row>
    <row r="20" spans="1:8" ht="12.75">
      <c r="A20" s="4">
        <v>17</v>
      </c>
      <c r="B20" s="26"/>
      <c r="C20" s="26"/>
      <c r="D20" s="4">
        <f t="shared" si="1"/>
        <v>0</v>
      </c>
      <c r="E20" s="6">
        <f t="shared" si="2"/>
        <v>0</v>
      </c>
      <c r="F20" s="10">
        <f t="shared" si="3"/>
        <v>0</v>
      </c>
      <c r="G20" s="4">
        <f t="shared" si="4"/>
        <v>0</v>
      </c>
      <c r="H20" s="19"/>
    </row>
    <row r="21" spans="1:8" ht="12.75">
      <c r="A21" s="4">
        <v>18</v>
      </c>
      <c r="B21" s="26"/>
      <c r="C21" s="26"/>
      <c r="D21" s="4">
        <f t="shared" si="1"/>
        <v>0</v>
      </c>
      <c r="E21" s="6">
        <f t="shared" si="2"/>
        <v>0</v>
      </c>
      <c r="F21" s="10">
        <f t="shared" si="3"/>
        <v>0</v>
      </c>
      <c r="G21" s="4">
        <f t="shared" si="4"/>
        <v>0</v>
      </c>
      <c r="H21" s="19"/>
    </row>
    <row r="22" spans="1:8" ht="12.75">
      <c r="A22" s="4">
        <v>19</v>
      </c>
      <c r="B22" s="26"/>
      <c r="C22" s="26"/>
      <c r="D22" s="11">
        <f t="shared" si="1"/>
        <v>0</v>
      </c>
      <c r="E22" s="6">
        <f t="shared" si="2"/>
        <v>0</v>
      </c>
      <c r="F22" s="10">
        <f t="shared" si="3"/>
        <v>0</v>
      </c>
      <c r="G22" s="4">
        <f t="shared" si="4"/>
        <v>0</v>
      </c>
      <c r="H22" s="19"/>
    </row>
    <row r="23" spans="1:8" ht="12.75">
      <c r="A23" s="4">
        <v>20</v>
      </c>
      <c r="B23" s="26"/>
      <c r="C23" s="26"/>
      <c r="D23" s="4">
        <f t="shared" si="1"/>
        <v>0</v>
      </c>
      <c r="E23" s="12">
        <f t="shared" si="2"/>
        <v>0</v>
      </c>
      <c r="F23" s="10">
        <f t="shared" si="3"/>
        <v>0</v>
      </c>
      <c r="G23" s="4">
        <f t="shared" si="4"/>
        <v>0</v>
      </c>
      <c r="H23" s="19"/>
    </row>
    <row r="24" spans="1:8" ht="12.75">
      <c r="A24" s="4">
        <v>21</v>
      </c>
      <c r="B24" s="26"/>
      <c r="C24" s="26"/>
      <c r="D24" s="4">
        <f t="shared" si="1"/>
        <v>0</v>
      </c>
      <c r="E24" s="6">
        <f t="shared" si="2"/>
        <v>0</v>
      </c>
      <c r="F24" s="10">
        <f t="shared" si="3"/>
        <v>0</v>
      </c>
      <c r="G24" s="4">
        <f t="shared" si="4"/>
        <v>0</v>
      </c>
      <c r="H24" s="19"/>
    </row>
    <row r="25" spans="1:8" ht="12.75">
      <c r="A25" s="4">
        <v>22</v>
      </c>
      <c r="B25" s="26"/>
      <c r="C25" s="26"/>
      <c r="D25" s="4">
        <f t="shared" si="1"/>
        <v>0</v>
      </c>
      <c r="E25" s="6">
        <f t="shared" si="2"/>
        <v>0</v>
      </c>
      <c r="F25" s="10">
        <f t="shared" si="3"/>
        <v>0</v>
      </c>
      <c r="G25" s="4">
        <f t="shared" si="4"/>
        <v>0</v>
      </c>
      <c r="H25" s="19"/>
    </row>
    <row r="26" spans="1:8" ht="12.75">
      <c r="A26" s="4">
        <v>23</v>
      </c>
      <c r="B26" s="26"/>
      <c r="C26" s="26"/>
      <c r="D26" s="4">
        <f t="shared" si="1"/>
        <v>0</v>
      </c>
      <c r="E26" s="6">
        <f t="shared" si="2"/>
        <v>0</v>
      </c>
      <c r="F26" s="10">
        <f t="shared" si="3"/>
        <v>0</v>
      </c>
      <c r="G26" s="4">
        <f t="shared" si="4"/>
        <v>0</v>
      </c>
      <c r="H26" s="19"/>
    </row>
    <row r="27" spans="1:8" ht="12.75">
      <c r="A27" s="4">
        <v>24</v>
      </c>
      <c r="B27" s="26"/>
      <c r="C27" s="26"/>
      <c r="D27" s="4">
        <f t="shared" si="1"/>
        <v>0</v>
      </c>
      <c r="E27" s="6">
        <f t="shared" si="2"/>
        <v>0</v>
      </c>
      <c r="F27" s="10">
        <f t="shared" si="3"/>
        <v>0</v>
      </c>
      <c r="G27" s="4">
        <f t="shared" si="4"/>
        <v>0</v>
      </c>
      <c r="H27" s="19"/>
    </row>
    <row r="28" spans="1:8" ht="12.75">
      <c r="A28" s="4">
        <v>25</v>
      </c>
      <c r="B28" s="26"/>
      <c r="C28" s="26"/>
      <c r="D28" s="4">
        <f t="shared" si="1"/>
        <v>0</v>
      </c>
      <c r="E28" s="6">
        <f t="shared" si="2"/>
        <v>0</v>
      </c>
      <c r="F28" s="10">
        <f t="shared" si="3"/>
        <v>0</v>
      </c>
      <c r="G28" s="4">
        <f t="shared" si="4"/>
        <v>0</v>
      </c>
      <c r="H28" s="19"/>
    </row>
    <row r="29" spans="1:8" ht="12.75">
      <c r="A29" s="4">
        <v>26</v>
      </c>
      <c r="B29" s="26"/>
      <c r="C29" s="26"/>
      <c r="D29" s="4">
        <f t="shared" si="1"/>
        <v>0</v>
      </c>
      <c r="E29" s="6">
        <f t="shared" si="2"/>
        <v>0</v>
      </c>
      <c r="F29" s="10">
        <f t="shared" si="3"/>
        <v>0</v>
      </c>
      <c r="G29" s="4">
        <f t="shared" si="4"/>
        <v>0</v>
      </c>
      <c r="H29" s="19"/>
    </row>
    <row r="30" spans="1:8" ht="12.75">
      <c r="A30" s="4">
        <v>27</v>
      </c>
      <c r="B30" s="26"/>
      <c r="C30" s="26"/>
      <c r="D30" s="4">
        <f t="shared" si="1"/>
        <v>0</v>
      </c>
      <c r="E30" s="6">
        <f t="shared" si="2"/>
        <v>0</v>
      </c>
      <c r="F30" s="10">
        <f t="shared" si="3"/>
        <v>0</v>
      </c>
      <c r="G30" s="4">
        <f t="shared" si="4"/>
        <v>0</v>
      </c>
      <c r="H30" s="19"/>
    </row>
    <row r="31" spans="1:8" ht="12.75">
      <c r="A31" s="4">
        <v>28</v>
      </c>
      <c r="B31" s="26"/>
      <c r="C31" s="26"/>
      <c r="D31" s="4">
        <f t="shared" si="1"/>
        <v>0</v>
      </c>
      <c r="E31" s="6">
        <f t="shared" si="2"/>
        <v>0</v>
      </c>
      <c r="F31" s="10">
        <f t="shared" si="3"/>
        <v>0</v>
      </c>
      <c r="G31" s="4">
        <f t="shared" si="4"/>
        <v>0</v>
      </c>
      <c r="H31" s="19"/>
    </row>
    <row r="32" spans="1:8" ht="12.75">
      <c r="A32" s="4">
        <v>29</v>
      </c>
      <c r="B32" s="27"/>
      <c r="C32" s="26"/>
      <c r="D32" s="4">
        <f t="shared" si="1"/>
        <v>0</v>
      </c>
      <c r="E32" s="6">
        <f t="shared" si="2"/>
        <v>0</v>
      </c>
      <c r="F32" s="10">
        <f t="shared" si="3"/>
        <v>0</v>
      </c>
      <c r="G32" s="4">
        <f t="shared" si="4"/>
        <v>0</v>
      </c>
      <c r="H32" s="19"/>
    </row>
    <row r="33" spans="1:8" ht="13.5" thickBot="1">
      <c r="A33" s="5">
        <v>30</v>
      </c>
      <c r="B33" s="28"/>
      <c r="C33" s="28"/>
      <c r="D33" s="5">
        <f t="shared" si="1"/>
        <v>0</v>
      </c>
      <c r="E33" s="5">
        <f t="shared" si="2"/>
        <v>0</v>
      </c>
      <c r="F33" s="16">
        <f t="shared" si="3"/>
        <v>0</v>
      </c>
      <c r="G33" s="4">
        <f t="shared" si="4"/>
        <v>0</v>
      </c>
      <c r="H33" s="19"/>
    </row>
    <row r="35" ht="13.5" thickBot="1">
      <c r="B35" s="2"/>
    </row>
    <row r="36" spans="1:8" ht="15" thickBot="1">
      <c r="A36" s="7" t="s">
        <v>7</v>
      </c>
      <c r="B36" s="17" t="s">
        <v>8</v>
      </c>
      <c r="C36" s="7" t="s">
        <v>9</v>
      </c>
      <c r="D36" s="7" t="s">
        <v>10</v>
      </c>
      <c r="E36" s="7" t="s">
        <v>11</v>
      </c>
      <c r="F36" s="9" t="s">
        <v>12</v>
      </c>
      <c r="G36" s="9" t="s">
        <v>12</v>
      </c>
      <c r="H36" s="20"/>
    </row>
    <row r="37" spans="1:8" ht="13.5" thickBot="1">
      <c r="A37" s="18">
        <f>COUNT(B4:B33)</f>
        <v>10</v>
      </c>
      <c r="B37" s="24">
        <f aca="true" t="shared" si="5" ref="B37:G37">SUM(B4:B33)</f>
        <v>54.4</v>
      </c>
      <c r="C37" s="24">
        <f t="shared" si="5"/>
        <v>0.0058000000000000005</v>
      </c>
      <c r="D37" s="24">
        <f t="shared" si="5"/>
        <v>0.039850000000000003</v>
      </c>
      <c r="E37" s="24">
        <f t="shared" si="5"/>
        <v>373.36</v>
      </c>
      <c r="F37" s="41">
        <f t="shared" si="5"/>
        <v>4.255E-06</v>
      </c>
      <c r="G37" s="42">
        <f t="shared" si="5"/>
        <v>1.6529758214507158E-09</v>
      </c>
      <c r="H37" s="19"/>
    </row>
    <row r="38" spans="9:18" ht="12.75">
      <c r="I38" s="29" t="s">
        <v>21</v>
      </c>
      <c r="J38" s="29"/>
      <c r="K38" s="29"/>
      <c r="L38" s="29"/>
      <c r="M38" s="29"/>
      <c r="N38" s="29"/>
      <c r="O38" s="29"/>
      <c r="P38" s="29"/>
      <c r="Q38" s="29"/>
      <c r="R38" s="29"/>
    </row>
    <row r="39" spans="9:18" ht="12.75">
      <c r="I39" s="29" t="s">
        <v>22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1:10" ht="14.25">
      <c r="A40" s="39" t="s">
        <v>17</v>
      </c>
      <c r="B40" s="23">
        <f>$A$37*$E$37-($B$37^2)</f>
        <v>774.2400000000007</v>
      </c>
      <c r="D40" s="39" t="s">
        <v>33</v>
      </c>
      <c r="E40" s="40">
        <f>SQRT($G$37/($A$37-2))</f>
        <v>1.4374351382978624E-05</v>
      </c>
      <c r="F40" s="22" t="s">
        <v>18</v>
      </c>
      <c r="I40" s="29" t="s">
        <v>24</v>
      </c>
      <c r="J40" s="29"/>
    </row>
    <row r="41" spans="6:10" ht="12.75">
      <c r="F41" s="22" t="s">
        <v>32</v>
      </c>
      <c r="I41" s="29" t="s">
        <v>23</v>
      </c>
      <c r="J41" s="29"/>
    </row>
    <row r="42" ht="12.75">
      <c r="I42" s="29" t="s">
        <v>30</v>
      </c>
    </row>
    <row r="43" ht="12.75">
      <c r="I43" s="29" t="s">
        <v>31</v>
      </c>
    </row>
  </sheetData>
  <sheetProtection/>
  <mergeCells count="1">
    <mergeCell ref="J3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2"/>
  <sheetViews>
    <sheetView workbookViewId="0" topLeftCell="A1">
      <selection activeCell="B25" sqref="B25"/>
    </sheetView>
  </sheetViews>
  <sheetFormatPr defaultColWidth="9.140625" defaultRowHeight="12.75"/>
  <sheetData>
    <row r="3" spans="2:5" ht="12.75">
      <c r="B3" s="33" t="s">
        <v>28</v>
      </c>
      <c r="C3" s="33" t="s">
        <v>29</v>
      </c>
      <c r="D3" s="31" t="s">
        <v>25</v>
      </c>
      <c r="E3" s="32">
        <f>COUNT(B5:B37)</f>
        <v>20</v>
      </c>
    </row>
    <row r="5" spans="2:3" ht="12.75">
      <c r="B5" s="30">
        <v>1.544</v>
      </c>
      <c r="C5">
        <f>(B5-$B$40)^2</f>
        <v>0.00016002249999999565</v>
      </c>
    </row>
    <row r="6" spans="2:3" ht="12.75">
      <c r="B6" s="30">
        <v>1.544</v>
      </c>
      <c r="C6">
        <f aca="true" t="shared" si="0" ref="C6:C24">(B6-$B$40)^2</f>
        <v>0.00016002249999999565</v>
      </c>
    </row>
    <row r="7" spans="2:3" ht="12.75">
      <c r="B7" s="30">
        <v>1.551</v>
      </c>
      <c r="C7">
        <f t="shared" si="0"/>
        <v>3.192249999999924E-05</v>
      </c>
    </row>
    <row r="8" spans="2:3" ht="12.75">
      <c r="B8" s="30">
        <v>1.564</v>
      </c>
      <c r="C8">
        <f t="shared" si="0"/>
        <v>5.402250000000279E-05</v>
      </c>
    </row>
    <row r="9" spans="2:3" ht="12.75">
      <c r="B9" s="30">
        <v>1.547</v>
      </c>
      <c r="C9">
        <f t="shared" si="0"/>
        <v>9.312249999999877E-05</v>
      </c>
    </row>
    <row r="10" spans="2:3" ht="12.75">
      <c r="B10" s="30">
        <v>1.556</v>
      </c>
      <c r="C10">
        <f t="shared" si="0"/>
        <v>4.224999999997626E-07</v>
      </c>
    </row>
    <row r="11" spans="2:3" ht="12.75">
      <c r="B11" s="30">
        <v>1.57</v>
      </c>
      <c r="C11">
        <f t="shared" si="0"/>
        <v>0.0001782225000000052</v>
      </c>
    </row>
    <row r="12" spans="2:3" ht="12.75">
      <c r="B12" s="30">
        <v>1.55</v>
      </c>
      <c r="C12">
        <f t="shared" si="0"/>
        <v>4.422249999999764E-05</v>
      </c>
    </row>
    <row r="13" spans="2:3" ht="12.75">
      <c r="B13" s="30">
        <v>1.544</v>
      </c>
      <c r="C13">
        <f t="shared" si="0"/>
        <v>0.00016002249999999565</v>
      </c>
    </row>
    <row r="14" spans="2:3" ht="12.75">
      <c r="B14" s="30">
        <v>1.557</v>
      </c>
      <c r="C14">
        <f t="shared" si="0"/>
        <v>1.2250000000005073E-07</v>
      </c>
    </row>
    <row r="15" spans="2:3" ht="12.75">
      <c r="B15" s="30">
        <v>1.562</v>
      </c>
      <c r="C15">
        <f t="shared" si="0"/>
        <v>2.862250000000201E-05</v>
      </c>
    </row>
    <row r="16" spans="2:3" ht="12.75">
      <c r="B16" s="30">
        <v>1.572</v>
      </c>
      <c r="C16">
        <f t="shared" si="0"/>
        <v>0.00023562250000000605</v>
      </c>
    </row>
    <row r="17" spans="2:3" ht="12.75">
      <c r="B17" s="30">
        <v>1.564</v>
      </c>
      <c r="C17">
        <f t="shared" si="0"/>
        <v>5.402250000000279E-05</v>
      </c>
    </row>
    <row r="18" spans="2:3" ht="12.75">
      <c r="B18" s="30">
        <v>1.563</v>
      </c>
      <c r="C18">
        <f t="shared" si="0"/>
        <v>4.032250000000099E-05</v>
      </c>
    </row>
    <row r="19" spans="2:3" ht="12.75">
      <c r="B19" s="30">
        <v>1.561</v>
      </c>
      <c r="C19">
        <f t="shared" si="0"/>
        <v>1.892250000000066E-05</v>
      </c>
    </row>
    <row r="20" spans="2:3" ht="12.75">
      <c r="B20" s="30">
        <v>1.56</v>
      </c>
      <c r="C20">
        <f t="shared" si="0"/>
        <v>1.1222500000001247E-05</v>
      </c>
    </row>
    <row r="21" spans="2:3" ht="12.75">
      <c r="B21" s="30">
        <v>1.55</v>
      </c>
      <c r="C21">
        <f t="shared" si="0"/>
        <v>4.422249999999764E-05</v>
      </c>
    </row>
    <row r="22" spans="2:3" ht="12.75">
      <c r="B22" s="30">
        <v>1.564</v>
      </c>
      <c r="C22">
        <f t="shared" si="0"/>
        <v>5.402250000000279E-05</v>
      </c>
    </row>
    <row r="23" spans="2:3" ht="12.75">
      <c r="B23" s="30">
        <v>1.545</v>
      </c>
      <c r="C23">
        <f t="shared" si="0"/>
        <v>0.00013572249999999856</v>
      </c>
    </row>
    <row r="24" spans="2:3" ht="12.75">
      <c r="B24" s="30">
        <v>1.565</v>
      </c>
      <c r="C24">
        <f t="shared" si="0"/>
        <v>6.972250000000133E-05</v>
      </c>
    </row>
    <row r="25" ht="12.75">
      <c r="B25" s="30"/>
    </row>
    <row r="26" ht="12.75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40" spans="1:3" ht="12.75">
      <c r="A40" t="s">
        <v>26</v>
      </c>
      <c r="B40">
        <f>AVERAGE(B5:B37)</f>
        <v>1.5566499999999999</v>
      </c>
      <c r="C40">
        <f>SUM(C5:C37)</f>
        <v>0.001574550000000004</v>
      </c>
    </row>
    <row r="42" spans="1:2" ht="12.75">
      <c r="A42" t="s">
        <v>27</v>
      </c>
      <c r="B42">
        <f>SQRT(C40/(E3*(E3-1)))</f>
        <v>0.0020355718193124403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</dc:creator>
  <cp:keywords/>
  <dc:description/>
  <cp:lastModifiedBy>Mits</cp:lastModifiedBy>
  <dcterms:created xsi:type="dcterms:W3CDTF">2009-03-22T15:32:08Z</dcterms:created>
  <dcterms:modified xsi:type="dcterms:W3CDTF">2010-03-12T06:32:10Z</dcterms:modified>
  <cp:category/>
  <cp:version/>
  <cp:contentType/>
  <cp:contentStatus/>
</cp:coreProperties>
</file>